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ГАПОУ РБМК\ОБЩАЯ\Трудоустройство 2024\Отраслевой инцидент №13\"/>
    </mc:Choice>
  </mc:AlternateContent>
  <bookViews>
    <workbookView xWindow="0" yWindow="0" windowWidth="28770" windowHeight="12000"/>
  </bookViews>
  <sheets>
    <sheet name="Общий свод" sheetId="3" r:id="rId1"/>
    <sheet name="Бюджет" sheetId="5" r:id="rId2"/>
    <sheet name="Целевое обучение" sheetId="4" r:id="rId3"/>
  </sheets>
  <calcPr calcId="162913"/>
</workbook>
</file>

<file path=xl/calcChain.xml><?xml version="1.0" encoding="utf-8"?>
<calcChain xmlns="http://schemas.openxmlformats.org/spreadsheetml/2006/main">
  <c r="AJ14" i="3" l="1"/>
  <c r="AJ12" i="3"/>
  <c r="AJ10" i="3"/>
  <c r="AJ9" i="3"/>
  <c r="W13" i="4" l="1"/>
  <c r="W10" i="4"/>
  <c r="W9" i="4"/>
  <c r="M13" i="4"/>
  <c r="M12" i="4"/>
  <c r="M11" i="4"/>
  <c r="M10" i="4"/>
  <c r="M9" i="4"/>
  <c r="F13" i="4"/>
  <c r="F12" i="4"/>
  <c r="F11" i="4"/>
  <c r="F10" i="4"/>
  <c r="F9" i="4"/>
  <c r="D10" i="4"/>
  <c r="D11" i="4"/>
  <c r="D12" i="4"/>
  <c r="D13" i="4"/>
  <c r="D9" i="4"/>
  <c r="Z14" i="3" l="1"/>
  <c r="AL14" i="3"/>
  <c r="AK14" i="3"/>
  <c r="AH14" i="3"/>
  <c r="AG14" i="3"/>
  <c r="AC14" i="3"/>
  <c r="AB14" i="3"/>
  <c r="W14" i="3"/>
  <c r="V14" i="3"/>
  <c r="S14" i="3"/>
  <c r="R14" i="3"/>
  <c r="Q14" i="3"/>
  <c r="P14" i="3"/>
  <c r="O14" i="3"/>
  <c r="N14" i="3"/>
  <c r="M14" i="3"/>
  <c r="L14" i="3"/>
  <c r="K14" i="3"/>
  <c r="J14" i="3"/>
  <c r="E14" i="3"/>
  <c r="D14" i="3"/>
  <c r="C14" i="3"/>
  <c r="B14" i="3"/>
  <c r="G13" i="3"/>
  <c r="G12" i="3"/>
  <c r="G11" i="3"/>
  <c r="G9" i="3"/>
  <c r="H9" i="3"/>
  <c r="T13" i="3"/>
  <c r="T12" i="3"/>
  <c r="T11" i="3"/>
  <c r="T10" i="3"/>
  <c r="T9" i="3"/>
  <c r="H13" i="3"/>
  <c r="H12" i="3"/>
  <c r="H11" i="3"/>
  <c r="H10" i="3"/>
  <c r="H14" i="3" l="1"/>
  <c r="T14" i="3"/>
  <c r="G14" i="3" l="1"/>
  <c r="G10" i="3"/>
</calcChain>
</file>

<file path=xl/sharedStrings.xml><?xml version="1.0" encoding="utf-8"?>
<sst xmlns="http://schemas.openxmlformats.org/spreadsheetml/2006/main" count="138" uniqueCount="48">
  <si>
    <t>Специальность</t>
  </si>
  <si>
    <t>Лечебное дело</t>
  </si>
  <si>
    <t>бюджет</t>
  </si>
  <si>
    <t>Сестринское дело</t>
  </si>
  <si>
    <t>Акушерское дело</t>
  </si>
  <si>
    <t>Количество выпускников</t>
  </si>
  <si>
    <t>Трудоустройство выпускников</t>
  </si>
  <si>
    <t>Другая занятость</t>
  </si>
  <si>
    <t>Не заняты</t>
  </si>
  <si>
    <t>%</t>
  </si>
  <si>
    <t>Всего</t>
  </si>
  <si>
    <t xml:space="preserve">коммер. </t>
  </si>
  <si>
    <t>в государственные медицинские организации Республики Бурятия</t>
  </si>
  <si>
    <t>в частные медицинские центры</t>
  </si>
  <si>
    <t>в ведомственные МО</t>
  </si>
  <si>
    <t>не по специальности</t>
  </si>
  <si>
    <t>в ВУЗЫ (в том числе в * медицинский)</t>
  </si>
  <si>
    <t>призыв в армию</t>
  </si>
  <si>
    <t>Уход за ребёнком</t>
  </si>
  <si>
    <t>переподготовка</t>
  </si>
  <si>
    <t>Бюд.</t>
  </si>
  <si>
    <t>Комм.</t>
  </si>
  <si>
    <t>ИТОГО</t>
  </si>
  <si>
    <t>трудоустройство в др. регионе</t>
  </si>
  <si>
    <t>Комм</t>
  </si>
  <si>
    <t>Общая занятость</t>
  </si>
  <si>
    <t>% от общего количества целевиков</t>
  </si>
  <si>
    <t>уход за родственником</t>
  </si>
  <si>
    <t>трудоустройство в  др. регионе</t>
  </si>
  <si>
    <t>Фармация</t>
  </si>
  <si>
    <t>Стоматология ортопедическая</t>
  </si>
  <si>
    <t>Всего по специальности</t>
  </si>
  <si>
    <t>Самозанятость/ИП</t>
  </si>
  <si>
    <t>Декрет/отпуск по уходу за ребёнком</t>
  </si>
  <si>
    <t>в частные медицинские организации/аптеки</t>
  </si>
  <si>
    <t>23</t>
  </si>
  <si>
    <t>бюджет-целевики</t>
  </si>
  <si>
    <t>7</t>
  </si>
  <si>
    <t>2</t>
  </si>
  <si>
    <t>19</t>
  </si>
  <si>
    <t>5</t>
  </si>
  <si>
    <t>Сведения о трудоустройстве выпускников 2024 г . ГАПОУ РБМК (на 01.01.2025 г.)</t>
  </si>
  <si>
    <t>119</t>
  </si>
  <si>
    <t>24</t>
  </si>
  <si>
    <t>8</t>
  </si>
  <si>
    <t>50</t>
  </si>
  <si>
    <t>Сведения о трудоустройстве выпускников  2024 г. ГАПОУ РБМК, обучающавшихся на бюджете (на 03.01 2025 г.)</t>
  </si>
  <si>
    <t>Сведения о трудоустройстве выпускников  2024 г. ГАПОУ РБМК, обучавшихся по договору о целевом обучении (на 03.01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</si>
</sst>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1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Font="1" applyFill="1" applyAlignment="1"/>
    <xf numFmtId="0" fontId="2" fillId="0" borderId="0" xfId="0" applyFont="1" applyAlignment="1"/>
    <xf numFmtId="0" fontId="4" fillId="0" borderId="0" xfId="0" applyFont="1" applyAlignment="1"/>
    <xf numFmtId="0" fontId="1" fillId="0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8" fillId="0" borderId="0" xfId="0" applyFont="1" applyAlignment="1"/>
    <xf numFmtId="0" fontId="6" fillId="0" borderId="0" xfId="1" applyFont="1" applyAlignment="1">
      <alignment horizontal="left"/>
    </xf>
    <xf numFmtId="0" fontId="1" fillId="0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1" fontId="1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1" fillId="0" borderId="2" xfId="1" applyFont="1" applyFill="1" applyBorder="1" applyAlignment="1">
      <alignment horizontal="center" vertical="top" wrapText="1"/>
    </xf>
    <xf numFmtId="2" fontId="1" fillId="3" borderId="1" xfId="2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9" fontId="0" fillId="0" borderId="0" xfId="2" applyFont="1" applyAlignment="1"/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10" fillId="3" borderId="1" xfId="1" applyNumberFormat="1" applyFont="1" applyFill="1" applyBorder="1" applyAlignment="1">
      <alignment horizontal="center" vertical="center" wrapText="1"/>
    </xf>
    <xf numFmtId="1" fontId="10" fillId="3" borderId="1" xfId="1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1" fillId="3" borderId="2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1" fillId="5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 wrapText="1"/>
    </xf>
    <xf numFmtId="0" fontId="9" fillId="0" borderId="0" xfId="1" applyFont="1" applyFill="1" applyAlignment="1">
      <alignment horizontal="center"/>
    </xf>
    <xf numFmtId="0" fontId="1" fillId="2" borderId="1" xfId="1" applyFont="1" applyFill="1" applyBorder="1" applyAlignment="1">
      <alignment horizontal="center" vertical="top" wrapText="1"/>
    </xf>
    <xf numFmtId="0" fontId="1" fillId="3" borderId="1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4" borderId="4" xfId="1" applyFont="1" applyFill="1" applyBorder="1" applyAlignment="1">
      <alignment horizontal="center" vertical="top" wrapText="1"/>
    </xf>
    <xf numFmtId="0" fontId="1" fillId="4" borderId="7" xfId="1" applyFont="1" applyFill="1" applyBorder="1" applyAlignment="1">
      <alignment horizontal="center" vertical="top" wrapText="1"/>
    </xf>
    <xf numFmtId="0" fontId="9" fillId="0" borderId="0" xfId="1" applyFont="1" applyAlignment="1">
      <alignment horizontal="center"/>
    </xf>
    <xf numFmtId="0" fontId="1" fillId="0" borderId="6" xfId="1" applyFont="1" applyFill="1" applyBorder="1" applyAlignment="1">
      <alignment horizontal="center" vertical="top" wrapText="1"/>
    </xf>
    <xf numFmtId="0" fontId="1" fillId="6" borderId="4" xfId="1" applyFont="1" applyFill="1" applyBorder="1" applyAlignment="1">
      <alignment horizontal="center" vertical="top" wrapText="1"/>
    </xf>
    <xf numFmtId="0" fontId="1" fillId="6" borderId="6" xfId="1" applyFont="1" applyFill="1" applyBorder="1" applyAlignment="1">
      <alignment horizontal="center" vertical="top" wrapText="1"/>
    </xf>
    <xf numFmtId="0" fontId="1" fillId="6" borderId="7" xfId="1" applyFont="1" applyFill="1" applyBorder="1" applyAlignment="1">
      <alignment horizontal="center" vertical="top" wrapText="1"/>
    </xf>
    <xf numFmtId="0" fontId="1" fillId="6" borderId="4" xfId="1" applyFont="1" applyFill="1" applyBorder="1" applyAlignment="1">
      <alignment horizontal="center" vertical="top"/>
    </xf>
    <xf numFmtId="0" fontId="1" fillId="6" borderId="6" xfId="1" applyFont="1" applyFill="1" applyBorder="1" applyAlignment="1">
      <alignment horizontal="center" vertical="top"/>
    </xf>
    <xf numFmtId="0" fontId="1" fillId="6" borderId="7" xfId="1" applyFont="1" applyFill="1" applyBorder="1" applyAlignment="1">
      <alignment horizontal="center" vertical="top"/>
    </xf>
    <xf numFmtId="0" fontId="1" fillId="3" borderId="4" xfId="1" applyFont="1" applyFill="1" applyBorder="1" applyAlignment="1">
      <alignment horizontal="center" vertical="top" wrapText="1"/>
    </xf>
    <xf numFmtId="0" fontId="1" fillId="3" borderId="7" xfId="1" applyFont="1" applyFill="1" applyBorder="1" applyAlignment="1">
      <alignment horizontal="center" vertical="top" wrapText="1"/>
    </xf>
    <xf numFmtId="9" fontId="1" fillId="3" borderId="4" xfId="2" applyFont="1" applyFill="1" applyBorder="1" applyAlignment="1">
      <alignment horizontal="center" vertical="top" wrapText="1"/>
    </xf>
    <xf numFmtId="9" fontId="1" fillId="3" borderId="7" xfId="2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left"/>
    </xf>
    <xf numFmtId="0" fontId="6" fillId="4" borderId="4" xfId="1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9" fontId="6" fillId="3" borderId="4" xfId="2" applyFont="1" applyFill="1" applyBorder="1" applyAlignment="1">
      <alignment horizontal="center" vertical="top" wrapText="1"/>
    </xf>
    <xf numFmtId="9" fontId="6" fillId="3" borderId="7" xfId="2" applyFont="1" applyFill="1" applyBorder="1" applyAlignment="1">
      <alignment horizontal="center" vertical="top" wrapText="1"/>
    </xf>
    <xf numFmtId="0" fontId="1" fillId="5" borderId="4" xfId="1" applyFont="1" applyFill="1" applyBorder="1" applyAlignment="1">
      <alignment horizontal="center" vertical="top" wrapText="1"/>
    </xf>
    <xf numFmtId="0" fontId="1" fillId="5" borderId="7" xfId="1" applyFont="1" applyFill="1" applyBorder="1" applyAlignment="1">
      <alignment horizontal="center" vertical="top" wrapText="1"/>
    </xf>
    <xf numFmtId="0" fontId="10" fillId="5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4" zoomScale="80" zoomScaleNormal="80" workbookViewId="0">
      <selection activeCell="AI13" sqref="AI13"/>
    </sheetView>
  </sheetViews>
  <sheetFormatPr defaultRowHeight="12.75" x14ac:dyDescent="0.2"/>
  <cols>
    <col min="1" max="1" width="17" customWidth="1"/>
    <col min="2" max="2" width="7" customWidth="1"/>
    <col min="3" max="3" width="5.28515625" customWidth="1"/>
    <col min="4" max="4" width="5.5703125" customWidth="1"/>
    <col min="5" max="5" width="7.28515625" customWidth="1"/>
    <col min="6" max="6" width="4.5703125" customWidth="1"/>
    <col min="7" max="7" width="6.7109375" customWidth="1"/>
    <col min="8" max="8" width="7.42578125" customWidth="1"/>
    <col min="9" max="9" width="5.42578125" customWidth="1"/>
    <col min="10" max="10" width="6" customWidth="1"/>
    <col min="11" max="11" width="5.140625" customWidth="1"/>
    <col min="12" max="12" width="5.42578125" customWidth="1"/>
    <col min="13" max="13" width="6" customWidth="1"/>
    <col min="14" max="14" width="5.5703125" customWidth="1"/>
    <col min="15" max="15" width="5.28515625" customWidth="1"/>
    <col min="16" max="16" width="4.85546875" customWidth="1"/>
    <col min="17" max="17" width="5.28515625" customWidth="1"/>
    <col min="18" max="19" width="5.140625" customWidth="1"/>
    <col min="20" max="20" width="4.85546875" customWidth="1"/>
    <col min="21" max="21" width="4.7109375" customWidth="1"/>
    <col min="22" max="22" width="5.140625" customWidth="1"/>
    <col min="23" max="23" width="5.7109375" customWidth="1"/>
    <col min="24" max="24" width="3.42578125" customWidth="1"/>
    <col min="25" max="25" width="5.42578125" customWidth="1"/>
    <col min="26" max="26" width="6.140625" customWidth="1"/>
    <col min="27" max="27" width="4.42578125" customWidth="1"/>
    <col min="28" max="28" width="5.5703125" customWidth="1"/>
    <col min="29" max="29" width="5.7109375" customWidth="1"/>
    <col min="30" max="30" width="3.28515625" customWidth="1"/>
    <col min="31" max="31" width="5.7109375" customWidth="1"/>
    <col min="32" max="32" width="5.28515625" customWidth="1"/>
    <col min="33" max="33" width="5.7109375" customWidth="1"/>
    <col min="34" max="36" width="5.42578125" customWidth="1"/>
    <col min="37" max="38" width="6.42578125" customWidth="1"/>
  </cols>
  <sheetData>
    <row r="1" spans="1:38" x14ac:dyDescent="0.2">
      <c r="A1" s="2"/>
    </row>
    <row r="3" spans="1:38" s="1" customFormat="1" x14ac:dyDescent="0.2"/>
    <row r="4" spans="1:38" s="1" customFormat="1" ht="29.25" customHeight="1" x14ac:dyDescent="0.3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</row>
    <row r="5" spans="1:38" s="1" customFormat="1" ht="29.25" customHeigh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65"/>
      <c r="AJ5" s="34"/>
      <c r="AK5" s="34"/>
      <c r="AL5" s="34"/>
    </row>
    <row r="6" spans="1:38" s="12" customFormat="1" ht="50.25" customHeight="1" x14ac:dyDescent="0.2">
      <c r="A6" s="69" t="s">
        <v>0</v>
      </c>
      <c r="B6" s="69" t="s">
        <v>5</v>
      </c>
      <c r="C6" s="69"/>
      <c r="D6" s="69"/>
      <c r="E6" s="69"/>
      <c r="F6" s="66" t="s">
        <v>25</v>
      </c>
      <c r="G6" s="67"/>
      <c r="H6" s="69" t="s">
        <v>6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3" t="s">
        <v>7</v>
      </c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1" t="s">
        <v>8</v>
      </c>
      <c r="AL6" s="71"/>
    </row>
    <row r="7" spans="1:38" s="1" customFormat="1" ht="96.75" customHeight="1" x14ac:dyDescent="0.2">
      <c r="A7" s="69"/>
      <c r="B7" s="69" t="s">
        <v>10</v>
      </c>
      <c r="C7" s="69" t="s">
        <v>2</v>
      </c>
      <c r="D7" s="69"/>
      <c r="E7" s="69" t="s">
        <v>11</v>
      </c>
      <c r="F7" s="72"/>
      <c r="G7" s="72" t="s">
        <v>9</v>
      </c>
      <c r="H7" s="68" t="s">
        <v>31</v>
      </c>
      <c r="I7" s="69" t="s">
        <v>9</v>
      </c>
      <c r="J7" s="69" t="s">
        <v>12</v>
      </c>
      <c r="K7" s="69"/>
      <c r="L7" s="69" t="s">
        <v>34</v>
      </c>
      <c r="M7" s="69"/>
      <c r="N7" s="69" t="s">
        <v>14</v>
      </c>
      <c r="O7" s="69"/>
      <c r="P7" s="69" t="s">
        <v>15</v>
      </c>
      <c r="Q7" s="69"/>
      <c r="R7" s="69" t="s">
        <v>23</v>
      </c>
      <c r="S7" s="69"/>
      <c r="T7" s="68" t="s">
        <v>10</v>
      </c>
      <c r="U7" s="69" t="s">
        <v>9</v>
      </c>
      <c r="V7" s="69" t="s">
        <v>16</v>
      </c>
      <c r="W7" s="69"/>
      <c r="X7" s="69" t="s">
        <v>9</v>
      </c>
      <c r="Y7" s="69" t="s">
        <v>17</v>
      </c>
      <c r="Z7" s="69"/>
      <c r="AA7" s="69" t="s">
        <v>9</v>
      </c>
      <c r="AB7" s="69" t="s">
        <v>33</v>
      </c>
      <c r="AC7" s="69"/>
      <c r="AD7" s="69" t="s">
        <v>9</v>
      </c>
      <c r="AE7" s="69" t="s">
        <v>19</v>
      </c>
      <c r="AF7" s="69"/>
      <c r="AG7" s="69" t="s">
        <v>32</v>
      </c>
      <c r="AH7" s="69"/>
      <c r="AI7" s="108" t="s">
        <v>10</v>
      </c>
      <c r="AJ7" s="76" t="s">
        <v>9</v>
      </c>
      <c r="AK7" s="71"/>
      <c r="AL7" s="71"/>
    </row>
    <row r="8" spans="1:38" s="1" customFormat="1" ht="78.75" x14ac:dyDescent="0.2">
      <c r="A8" s="69"/>
      <c r="B8" s="69"/>
      <c r="C8" s="4" t="s">
        <v>2</v>
      </c>
      <c r="D8" s="30" t="s">
        <v>36</v>
      </c>
      <c r="E8" s="69"/>
      <c r="F8" s="72"/>
      <c r="G8" s="72"/>
      <c r="H8" s="68"/>
      <c r="I8" s="69"/>
      <c r="J8" s="30" t="s">
        <v>20</v>
      </c>
      <c r="K8" s="30" t="s">
        <v>21</v>
      </c>
      <c r="L8" s="30" t="s">
        <v>20</v>
      </c>
      <c r="M8" s="30" t="s">
        <v>21</v>
      </c>
      <c r="N8" s="30" t="s">
        <v>20</v>
      </c>
      <c r="O8" s="30" t="s">
        <v>21</v>
      </c>
      <c r="P8" s="30" t="s">
        <v>20</v>
      </c>
      <c r="Q8" s="30" t="s">
        <v>21</v>
      </c>
      <c r="R8" s="30" t="s">
        <v>20</v>
      </c>
      <c r="S8" s="30" t="s">
        <v>21</v>
      </c>
      <c r="T8" s="68"/>
      <c r="U8" s="69"/>
      <c r="V8" s="30" t="s">
        <v>20</v>
      </c>
      <c r="W8" s="30" t="s">
        <v>24</v>
      </c>
      <c r="X8" s="69"/>
      <c r="Y8" s="30" t="s">
        <v>20</v>
      </c>
      <c r="Z8" s="30" t="s">
        <v>24</v>
      </c>
      <c r="AA8" s="69"/>
      <c r="AB8" s="30" t="s">
        <v>20</v>
      </c>
      <c r="AC8" s="30" t="s">
        <v>21</v>
      </c>
      <c r="AD8" s="69"/>
      <c r="AE8" s="30" t="s">
        <v>20</v>
      </c>
      <c r="AF8" s="30" t="s">
        <v>21</v>
      </c>
      <c r="AG8" s="30" t="s">
        <v>20</v>
      </c>
      <c r="AH8" s="30" t="s">
        <v>21</v>
      </c>
      <c r="AI8" s="109"/>
      <c r="AJ8" s="77"/>
      <c r="AK8" s="31" t="s">
        <v>20</v>
      </c>
      <c r="AL8" s="31" t="s">
        <v>21</v>
      </c>
    </row>
    <row r="9" spans="1:38" s="1" customFormat="1" ht="15.75" x14ac:dyDescent="0.25">
      <c r="A9" s="4" t="s">
        <v>1</v>
      </c>
      <c r="B9" s="6">
        <v>95</v>
      </c>
      <c r="C9" s="33">
        <v>53</v>
      </c>
      <c r="D9" s="33">
        <v>39</v>
      </c>
      <c r="E9" s="33">
        <v>42</v>
      </c>
      <c r="F9" s="52">
        <v>87</v>
      </c>
      <c r="G9" s="53">
        <f>F9*100/B9</f>
        <v>91.578947368421055</v>
      </c>
      <c r="H9" s="54">
        <f>J9+K9+L9+M9+N9+O9+R9+S9</f>
        <v>46</v>
      </c>
      <c r="I9" s="55">
        <v>48</v>
      </c>
      <c r="J9" s="33">
        <v>23</v>
      </c>
      <c r="K9" s="33">
        <v>13</v>
      </c>
      <c r="L9" s="33">
        <v>2</v>
      </c>
      <c r="M9" s="33">
        <v>2</v>
      </c>
      <c r="N9" s="33">
        <v>2</v>
      </c>
      <c r="O9" s="33">
        <v>1</v>
      </c>
      <c r="P9" s="33">
        <v>0</v>
      </c>
      <c r="Q9" s="33">
        <v>3</v>
      </c>
      <c r="R9" s="33">
        <v>1</v>
      </c>
      <c r="S9" s="33">
        <v>2</v>
      </c>
      <c r="T9" s="56">
        <f>V9+W9+Y9+Z9+AB9+AC9+AE9+AF9+AG9+AH9</f>
        <v>38</v>
      </c>
      <c r="U9" s="57">
        <v>40</v>
      </c>
      <c r="V9" s="58">
        <v>19</v>
      </c>
      <c r="W9" s="59">
        <v>8</v>
      </c>
      <c r="X9" s="60">
        <v>28</v>
      </c>
      <c r="Y9" s="59">
        <v>3</v>
      </c>
      <c r="Z9" s="59">
        <v>4</v>
      </c>
      <c r="AA9" s="61" t="s">
        <v>37</v>
      </c>
      <c r="AB9" s="59">
        <v>1</v>
      </c>
      <c r="AC9" s="59"/>
      <c r="AD9" s="59">
        <v>1</v>
      </c>
      <c r="AE9" s="59"/>
      <c r="AF9" s="59"/>
      <c r="AG9" s="59">
        <v>1</v>
      </c>
      <c r="AH9" s="59">
        <v>2</v>
      </c>
      <c r="AI9" s="110">
        <v>8</v>
      </c>
      <c r="AJ9" s="60">
        <f>AI9*100/B9</f>
        <v>8.4210526315789469</v>
      </c>
      <c r="AK9" s="32">
        <v>1</v>
      </c>
      <c r="AL9" s="32">
        <v>7</v>
      </c>
    </row>
    <row r="10" spans="1:38" s="1" customFormat="1" ht="31.5" x14ac:dyDescent="0.2">
      <c r="A10" s="4" t="s">
        <v>3</v>
      </c>
      <c r="B10" s="6">
        <v>124</v>
      </c>
      <c r="C10" s="33">
        <v>64</v>
      </c>
      <c r="D10" s="33">
        <v>53</v>
      </c>
      <c r="E10" s="33">
        <v>60</v>
      </c>
      <c r="F10" s="62" t="s">
        <v>42</v>
      </c>
      <c r="G10" s="53">
        <f t="shared" ref="G10:G14" si="0">F10*100/B10</f>
        <v>95.967741935483872</v>
      </c>
      <c r="H10" s="54">
        <f t="shared" ref="H10:H13" si="1">J10+K10+L10+M10+N10+O10+R10+S10</f>
        <v>84</v>
      </c>
      <c r="I10" s="55">
        <v>66</v>
      </c>
      <c r="J10" s="33">
        <v>43</v>
      </c>
      <c r="K10" s="33">
        <v>31</v>
      </c>
      <c r="L10" s="33"/>
      <c r="M10" s="33">
        <v>6</v>
      </c>
      <c r="N10" s="33"/>
      <c r="O10" s="33">
        <v>3</v>
      </c>
      <c r="P10" s="33"/>
      <c r="Q10" s="33">
        <v>1</v>
      </c>
      <c r="R10" s="33">
        <v>1</v>
      </c>
      <c r="S10" s="33"/>
      <c r="T10" s="56">
        <f>V10+W10+Y10+Z10+AB10+AC10+AE10+AF10+AG10+AH10</f>
        <v>34</v>
      </c>
      <c r="U10" s="57">
        <v>25</v>
      </c>
      <c r="V10" s="59">
        <v>5</v>
      </c>
      <c r="W10" s="59">
        <v>1</v>
      </c>
      <c r="X10" s="60">
        <v>5</v>
      </c>
      <c r="Y10" s="63" t="s">
        <v>38</v>
      </c>
      <c r="Z10" s="59">
        <v>2</v>
      </c>
      <c r="AA10" s="61" t="s">
        <v>38</v>
      </c>
      <c r="AB10" s="59">
        <v>9</v>
      </c>
      <c r="AC10" s="59">
        <v>5</v>
      </c>
      <c r="AD10" s="59">
        <v>10</v>
      </c>
      <c r="AE10" s="59"/>
      <c r="AF10" s="59"/>
      <c r="AG10" s="59">
        <v>1</v>
      </c>
      <c r="AH10" s="59">
        <v>9</v>
      </c>
      <c r="AI10" s="110">
        <v>5</v>
      </c>
      <c r="AJ10" s="60">
        <f>AI10*100/B10</f>
        <v>4.032258064516129</v>
      </c>
      <c r="AK10" s="47">
        <v>3</v>
      </c>
      <c r="AL10" s="47">
        <v>2</v>
      </c>
    </row>
    <row r="11" spans="1:38" s="1" customFormat="1" ht="31.5" x14ac:dyDescent="0.25">
      <c r="A11" s="4" t="s">
        <v>4</v>
      </c>
      <c r="B11" s="6">
        <v>23</v>
      </c>
      <c r="C11" s="33">
        <v>21</v>
      </c>
      <c r="D11" s="33">
        <v>17</v>
      </c>
      <c r="E11" s="33">
        <v>2</v>
      </c>
      <c r="F11" s="62" t="s">
        <v>35</v>
      </c>
      <c r="G11" s="53">
        <f t="shared" si="0"/>
        <v>100</v>
      </c>
      <c r="H11" s="54">
        <f t="shared" si="1"/>
        <v>13</v>
      </c>
      <c r="I11" s="55">
        <v>57</v>
      </c>
      <c r="J11" s="33">
        <v>12</v>
      </c>
      <c r="K11" s="33"/>
      <c r="L11" s="33"/>
      <c r="M11" s="33"/>
      <c r="N11" s="33"/>
      <c r="O11" s="33"/>
      <c r="P11" s="33">
        <v>2</v>
      </c>
      <c r="Q11" s="33"/>
      <c r="R11" s="33">
        <v>1</v>
      </c>
      <c r="S11" s="33"/>
      <c r="T11" s="56">
        <f>V11+W11+Y11+Z11+AB11+AC11+AE11+AF11+AG11+AH11</f>
        <v>8</v>
      </c>
      <c r="U11" s="57">
        <v>35</v>
      </c>
      <c r="V11" s="59">
        <v>5</v>
      </c>
      <c r="W11" s="59">
        <v>2</v>
      </c>
      <c r="X11" s="60">
        <v>30</v>
      </c>
      <c r="Y11" s="63"/>
      <c r="Z11" s="63"/>
      <c r="AA11" s="61"/>
      <c r="AB11" s="59">
        <v>1</v>
      </c>
      <c r="AC11" s="59"/>
      <c r="AD11" s="59">
        <v>2</v>
      </c>
      <c r="AE11" s="59"/>
      <c r="AF11" s="59"/>
      <c r="AG11" s="59"/>
      <c r="AH11" s="59"/>
      <c r="AI11" s="110"/>
      <c r="AJ11" s="60"/>
      <c r="AK11" s="32"/>
      <c r="AL11" s="32"/>
    </row>
    <row r="12" spans="1:38" s="1" customFormat="1" ht="15.75" x14ac:dyDescent="0.25">
      <c r="A12" s="4" t="s">
        <v>29</v>
      </c>
      <c r="B12" s="6">
        <v>51</v>
      </c>
      <c r="C12" s="33">
        <v>24</v>
      </c>
      <c r="D12" s="33">
        <v>24</v>
      </c>
      <c r="E12" s="33">
        <v>27</v>
      </c>
      <c r="F12" s="62" t="s">
        <v>45</v>
      </c>
      <c r="G12" s="53">
        <f t="shared" si="0"/>
        <v>98.039215686274517</v>
      </c>
      <c r="H12" s="54">
        <f t="shared" si="1"/>
        <v>41</v>
      </c>
      <c r="I12" s="55">
        <v>75</v>
      </c>
      <c r="J12" s="33">
        <v>22</v>
      </c>
      <c r="K12" s="33">
        <v>3</v>
      </c>
      <c r="L12" s="33"/>
      <c r="M12" s="33">
        <v>14</v>
      </c>
      <c r="N12" s="33"/>
      <c r="O12" s="33"/>
      <c r="P12" s="33"/>
      <c r="Q12" s="33">
        <v>3</v>
      </c>
      <c r="R12" s="33"/>
      <c r="S12" s="33">
        <v>2</v>
      </c>
      <c r="T12" s="56">
        <f>V12+W12+Y12+Z12+AB12+AC12+AE12+AF12+AG12+AH12</f>
        <v>6</v>
      </c>
      <c r="U12" s="57">
        <v>12</v>
      </c>
      <c r="V12" s="59">
        <v>1</v>
      </c>
      <c r="W12" s="59">
        <v>3</v>
      </c>
      <c r="X12" s="60">
        <v>8</v>
      </c>
      <c r="Y12" s="63"/>
      <c r="Z12" s="63"/>
      <c r="AA12" s="61"/>
      <c r="AB12" s="59">
        <v>1</v>
      </c>
      <c r="AC12" s="59">
        <v>1</v>
      </c>
      <c r="AD12" s="59">
        <v>4</v>
      </c>
      <c r="AE12" s="59"/>
      <c r="AF12" s="59"/>
      <c r="AG12" s="59"/>
      <c r="AH12" s="59"/>
      <c r="AI12" s="110">
        <v>1</v>
      </c>
      <c r="AJ12" s="60">
        <f>AI12*100/B12</f>
        <v>1.9607843137254901</v>
      </c>
      <c r="AK12" s="32"/>
      <c r="AL12" s="32">
        <v>1</v>
      </c>
    </row>
    <row r="13" spans="1:38" s="1" customFormat="1" ht="31.5" x14ac:dyDescent="0.25">
      <c r="A13" s="4" t="s">
        <v>30</v>
      </c>
      <c r="B13" s="6">
        <v>27</v>
      </c>
      <c r="C13" s="33"/>
      <c r="D13" s="33"/>
      <c r="E13" s="33">
        <v>27</v>
      </c>
      <c r="F13" s="64">
        <v>27</v>
      </c>
      <c r="G13" s="53">
        <f t="shared" si="0"/>
        <v>100</v>
      </c>
      <c r="H13" s="54">
        <f t="shared" si="1"/>
        <v>7</v>
      </c>
      <c r="I13" s="55">
        <v>26</v>
      </c>
      <c r="J13" s="33"/>
      <c r="K13" s="33">
        <v>3</v>
      </c>
      <c r="L13" s="33"/>
      <c r="M13" s="33">
        <v>4</v>
      </c>
      <c r="N13" s="33"/>
      <c r="O13" s="33"/>
      <c r="P13" s="33"/>
      <c r="Q13" s="33">
        <v>5</v>
      </c>
      <c r="R13" s="33"/>
      <c r="S13" s="33"/>
      <c r="T13" s="56">
        <f>V13+W13+Y13+Z13+AB13+AC13+AE13+AF13+AG13+AH13</f>
        <v>15</v>
      </c>
      <c r="U13" s="57">
        <v>56</v>
      </c>
      <c r="V13" s="59"/>
      <c r="W13" s="59">
        <v>10</v>
      </c>
      <c r="X13" s="60">
        <v>37</v>
      </c>
      <c r="Y13" s="63"/>
      <c r="Z13" s="59">
        <v>5</v>
      </c>
      <c r="AA13" s="61" t="s">
        <v>39</v>
      </c>
      <c r="AB13" s="59"/>
      <c r="AC13" s="59"/>
      <c r="AD13" s="59"/>
      <c r="AE13" s="59"/>
      <c r="AF13" s="59"/>
      <c r="AG13" s="59"/>
      <c r="AH13" s="59"/>
      <c r="AI13" s="110"/>
      <c r="AJ13" s="60"/>
      <c r="AK13" s="32"/>
      <c r="AL13" s="32"/>
    </row>
    <row r="14" spans="1:38" s="1" customFormat="1" ht="15.75" x14ac:dyDescent="0.2">
      <c r="A14" s="13" t="s">
        <v>22</v>
      </c>
      <c r="B14" s="14">
        <f>SUM(B9:B13)</f>
        <v>320</v>
      </c>
      <c r="C14" s="14">
        <f t="shared" ref="C14:E14" si="2">SUM(C9:C13)</f>
        <v>162</v>
      </c>
      <c r="D14" s="14">
        <f t="shared" si="2"/>
        <v>133</v>
      </c>
      <c r="E14" s="14">
        <f t="shared" si="2"/>
        <v>158</v>
      </c>
      <c r="F14" s="11">
        <v>306</v>
      </c>
      <c r="G14" s="37">
        <f t="shared" si="0"/>
        <v>95.625</v>
      </c>
      <c r="H14" s="38">
        <f>SUM(H9:H13)</f>
        <v>191</v>
      </c>
      <c r="I14" s="36">
        <v>58</v>
      </c>
      <c r="J14" s="14">
        <f t="shared" ref="J14:T14" si="3">SUM(J9:J13)</f>
        <v>100</v>
      </c>
      <c r="K14" s="14">
        <f t="shared" si="3"/>
        <v>50</v>
      </c>
      <c r="L14" s="14">
        <f t="shared" si="3"/>
        <v>2</v>
      </c>
      <c r="M14" s="14">
        <f t="shared" si="3"/>
        <v>26</v>
      </c>
      <c r="N14" s="14">
        <f t="shared" si="3"/>
        <v>2</v>
      </c>
      <c r="O14" s="14">
        <f t="shared" si="3"/>
        <v>4</v>
      </c>
      <c r="P14" s="14">
        <f t="shared" si="3"/>
        <v>2</v>
      </c>
      <c r="Q14" s="14">
        <f t="shared" si="3"/>
        <v>12</v>
      </c>
      <c r="R14" s="14">
        <f t="shared" si="3"/>
        <v>3</v>
      </c>
      <c r="S14" s="14">
        <f t="shared" si="3"/>
        <v>4</v>
      </c>
      <c r="T14" s="38">
        <f t="shared" si="3"/>
        <v>101</v>
      </c>
      <c r="U14" s="35">
        <v>31</v>
      </c>
      <c r="V14" s="14">
        <f t="shared" ref="V14:W14" si="4">SUM(V9:V13)</f>
        <v>30</v>
      </c>
      <c r="W14" s="14">
        <f t="shared" si="4"/>
        <v>24</v>
      </c>
      <c r="X14" s="8">
        <v>17</v>
      </c>
      <c r="Y14" s="14">
        <v>5</v>
      </c>
      <c r="Z14" s="14">
        <f>SUM(Z9:Z13)</f>
        <v>11</v>
      </c>
      <c r="AA14" s="10" t="s">
        <v>40</v>
      </c>
      <c r="AB14" s="14">
        <f t="shared" ref="AB14:AC14" si="5">SUM(AB9:AB13)</f>
        <v>12</v>
      </c>
      <c r="AC14" s="14">
        <f t="shared" si="5"/>
        <v>6</v>
      </c>
      <c r="AD14" s="7">
        <v>5</v>
      </c>
      <c r="AE14" s="8"/>
      <c r="AF14" s="8"/>
      <c r="AG14" s="14">
        <f t="shared" ref="AG14:AL14" si="6">SUM(AG9:AG13)</f>
        <v>2</v>
      </c>
      <c r="AH14" s="14">
        <f t="shared" si="6"/>
        <v>11</v>
      </c>
      <c r="AI14" s="38">
        <v>14</v>
      </c>
      <c r="AJ14" s="14">
        <f>AI14*100/B14</f>
        <v>4.375</v>
      </c>
      <c r="AK14" s="39">
        <f t="shared" si="6"/>
        <v>4</v>
      </c>
      <c r="AL14" s="39">
        <f t="shared" si="6"/>
        <v>10</v>
      </c>
    </row>
    <row r="15" spans="1:38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</sheetData>
  <mergeCells count="31">
    <mergeCell ref="AI7:AI8"/>
    <mergeCell ref="AJ7:AJ8"/>
    <mergeCell ref="A6:A8"/>
    <mergeCell ref="A4:AL4"/>
    <mergeCell ref="B6:E6"/>
    <mergeCell ref="H6:S6"/>
    <mergeCell ref="AK6:AL7"/>
    <mergeCell ref="R7:S7"/>
    <mergeCell ref="T7:T8"/>
    <mergeCell ref="U7:U8"/>
    <mergeCell ref="V7:W7"/>
    <mergeCell ref="B7:B8"/>
    <mergeCell ref="C7:D7"/>
    <mergeCell ref="E7:E8"/>
    <mergeCell ref="F7:F8"/>
    <mergeCell ref="T6:AJ6"/>
    <mergeCell ref="G7:G8"/>
    <mergeCell ref="N7:O7"/>
    <mergeCell ref="P7:Q7"/>
    <mergeCell ref="AG7:AH7"/>
    <mergeCell ref="X7:X8"/>
    <mergeCell ref="Y7:Z7"/>
    <mergeCell ref="AA7:AA8"/>
    <mergeCell ref="AB7:AC7"/>
    <mergeCell ref="AD7:AD8"/>
    <mergeCell ref="AE7:AF7"/>
    <mergeCell ref="F6:G6"/>
    <mergeCell ref="H7:H8"/>
    <mergeCell ref="I7:I8"/>
    <mergeCell ref="J7:K7"/>
    <mergeCell ref="L7:M7"/>
  </mergeCells>
  <pageMargins left="0.7" right="0.7" top="0.75" bottom="0.75" header="0.3" footer="0.3"/>
  <pageSetup paperSize="9" orientation="landscape" r:id="rId1"/>
  <ignoredErrors>
    <ignoredError sqref="F11" numberStoredAsText="1"/>
    <ignoredError sqref="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5"/>
  <sheetViews>
    <sheetView zoomScale="80" zoomScaleNormal="80" workbookViewId="0">
      <selection activeCell="R15" sqref="R15"/>
    </sheetView>
  </sheetViews>
  <sheetFormatPr defaultRowHeight="12.75" x14ac:dyDescent="0.2"/>
  <cols>
    <col min="2" max="2" width="7" customWidth="1"/>
    <col min="3" max="3" width="6" customWidth="1"/>
    <col min="4" max="4" width="7.140625" customWidth="1"/>
    <col min="5" max="5" width="6.5703125" customWidth="1"/>
    <col min="6" max="6" width="5.7109375" customWidth="1"/>
    <col min="7" max="7" width="6.42578125" customWidth="1"/>
    <col min="8" max="8" width="7.7109375" customWidth="1"/>
    <col min="9" max="9" width="5.7109375" customWidth="1"/>
    <col min="10" max="10" width="6.28515625" customWidth="1"/>
    <col min="11" max="11" width="6.5703125" customWidth="1"/>
    <col min="12" max="12" width="6.28515625" customWidth="1"/>
    <col min="13" max="13" width="5.85546875" customWidth="1"/>
    <col min="14" max="15" width="7.140625" customWidth="1"/>
    <col min="16" max="16" width="6.7109375" customWidth="1"/>
    <col min="17" max="18" width="7.140625" customWidth="1"/>
    <col min="19" max="19" width="6.7109375" customWidth="1"/>
    <col min="20" max="20" width="6.5703125" customWidth="1"/>
    <col min="21" max="21" width="6.140625" customWidth="1"/>
    <col min="22" max="22" width="7.5703125" customWidth="1"/>
    <col min="23" max="23" width="7" customWidth="1"/>
    <col min="24" max="25" width="6.42578125" customWidth="1"/>
    <col min="26" max="26" width="7.7109375" customWidth="1"/>
    <col min="27" max="27" width="4.85546875" customWidth="1"/>
    <col min="28" max="28" width="6.42578125" customWidth="1"/>
    <col min="29" max="29" width="6.85546875" customWidth="1"/>
    <col min="30" max="30" width="6.28515625" customWidth="1"/>
    <col min="31" max="31" width="6.42578125" customWidth="1"/>
    <col min="32" max="32" width="6.7109375" customWidth="1"/>
    <col min="33" max="33" width="7" customWidth="1"/>
    <col min="34" max="34" width="7.5703125" customWidth="1"/>
    <col min="35" max="35" width="6.140625" customWidth="1"/>
    <col min="36" max="36" width="7.42578125" customWidth="1"/>
    <col min="37" max="37" width="7.85546875" customWidth="1"/>
    <col min="38" max="38" width="5.7109375" customWidth="1"/>
  </cols>
  <sheetData>
    <row r="2" spans="1:38" ht="18.75" x14ac:dyDescent="0.3">
      <c r="A2" s="80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5" spans="1:38" ht="51" customHeight="1" x14ac:dyDescent="0.2">
      <c r="A5" s="76" t="s">
        <v>0</v>
      </c>
      <c r="B5" s="43" t="s">
        <v>5</v>
      </c>
      <c r="C5" s="72" t="s">
        <v>25</v>
      </c>
      <c r="D5" s="72"/>
      <c r="E5" s="73" t="s">
        <v>6</v>
      </c>
      <c r="F5" s="74"/>
      <c r="G5" s="74"/>
      <c r="H5" s="74"/>
      <c r="I5" s="74"/>
      <c r="J5" s="74"/>
      <c r="K5" s="74"/>
      <c r="L5" s="73" t="s">
        <v>7</v>
      </c>
      <c r="M5" s="74"/>
      <c r="N5" s="74"/>
      <c r="O5" s="74"/>
      <c r="P5" s="74"/>
      <c r="Q5" s="74"/>
      <c r="R5" s="74"/>
      <c r="S5" s="74"/>
      <c r="T5" s="74"/>
      <c r="U5" s="74"/>
      <c r="V5" s="82" t="s">
        <v>8</v>
      </c>
      <c r="W5" s="85" t="s">
        <v>9</v>
      </c>
    </row>
    <row r="6" spans="1:38" ht="12.75" customHeight="1" x14ac:dyDescent="0.2">
      <c r="A6" s="81"/>
      <c r="B6" s="76" t="s">
        <v>10</v>
      </c>
      <c r="C6" s="88" t="s">
        <v>10</v>
      </c>
      <c r="D6" s="90" t="s">
        <v>26</v>
      </c>
      <c r="E6" s="78" t="s">
        <v>10</v>
      </c>
      <c r="F6" s="78" t="s">
        <v>9</v>
      </c>
      <c r="G6" s="76" t="s">
        <v>12</v>
      </c>
      <c r="H6" s="76" t="s">
        <v>13</v>
      </c>
      <c r="I6" s="76" t="s">
        <v>14</v>
      </c>
      <c r="J6" s="76" t="s">
        <v>15</v>
      </c>
      <c r="K6" s="76" t="s">
        <v>28</v>
      </c>
      <c r="L6" s="78" t="s">
        <v>10</v>
      </c>
      <c r="M6" s="78" t="s">
        <v>9</v>
      </c>
      <c r="N6" s="76" t="s">
        <v>16</v>
      </c>
      <c r="O6" s="76" t="s">
        <v>9</v>
      </c>
      <c r="P6" s="76" t="s">
        <v>17</v>
      </c>
      <c r="Q6" s="76" t="s">
        <v>9</v>
      </c>
      <c r="R6" s="76" t="s">
        <v>18</v>
      </c>
      <c r="S6" s="76" t="s">
        <v>9</v>
      </c>
      <c r="T6" s="76" t="s">
        <v>19</v>
      </c>
      <c r="U6" s="76" t="s">
        <v>32</v>
      </c>
      <c r="V6" s="83"/>
      <c r="W6" s="86"/>
    </row>
    <row r="7" spans="1:38" ht="20.25" customHeight="1" x14ac:dyDescent="0.2">
      <c r="A7" s="77"/>
      <c r="B7" s="77"/>
      <c r="C7" s="89"/>
      <c r="D7" s="91"/>
      <c r="E7" s="79"/>
      <c r="F7" s="79"/>
      <c r="G7" s="77"/>
      <c r="H7" s="77"/>
      <c r="I7" s="77"/>
      <c r="J7" s="77"/>
      <c r="K7" s="77"/>
      <c r="L7" s="79"/>
      <c r="M7" s="79"/>
      <c r="N7" s="77"/>
      <c r="O7" s="77"/>
      <c r="P7" s="77"/>
      <c r="Q7" s="77"/>
      <c r="R7" s="77"/>
      <c r="S7" s="77"/>
      <c r="T7" s="77"/>
      <c r="U7" s="77"/>
      <c r="V7" s="84"/>
      <c r="W7" s="87"/>
    </row>
    <row r="8" spans="1:38" ht="31.5" x14ac:dyDescent="0.2">
      <c r="A8" s="4" t="s">
        <v>1</v>
      </c>
      <c r="B8" s="6">
        <v>53</v>
      </c>
      <c r="C8" s="5">
        <v>52</v>
      </c>
      <c r="D8" s="44">
        <v>98</v>
      </c>
      <c r="E8" s="45">
        <v>28</v>
      </c>
      <c r="F8" s="45">
        <v>53</v>
      </c>
      <c r="G8" s="33">
        <v>23</v>
      </c>
      <c r="H8" s="6">
        <v>2</v>
      </c>
      <c r="I8" s="6">
        <v>2</v>
      </c>
      <c r="J8" s="6"/>
      <c r="K8" s="6">
        <v>1</v>
      </c>
      <c r="L8" s="45">
        <v>24</v>
      </c>
      <c r="M8" s="45">
        <v>45</v>
      </c>
      <c r="N8" s="6">
        <v>19</v>
      </c>
      <c r="O8" s="8"/>
      <c r="P8" s="7">
        <v>3</v>
      </c>
      <c r="Q8" s="8"/>
      <c r="R8" s="7">
        <v>1</v>
      </c>
      <c r="S8" s="7"/>
      <c r="T8" s="7"/>
      <c r="U8" s="7">
        <v>1</v>
      </c>
      <c r="V8" s="49">
        <v>1</v>
      </c>
      <c r="W8" s="49"/>
    </row>
    <row r="9" spans="1:38" ht="47.25" x14ac:dyDescent="0.2">
      <c r="A9" s="4" t="s">
        <v>3</v>
      </c>
      <c r="B9" s="6">
        <v>64</v>
      </c>
      <c r="C9" s="5">
        <v>61</v>
      </c>
      <c r="D9" s="44">
        <v>93</v>
      </c>
      <c r="E9" s="45">
        <v>44</v>
      </c>
      <c r="F9" s="45">
        <v>67</v>
      </c>
      <c r="G9" s="33">
        <v>43</v>
      </c>
      <c r="H9" s="6"/>
      <c r="I9" s="6"/>
      <c r="J9" s="6"/>
      <c r="K9" s="6">
        <v>1</v>
      </c>
      <c r="L9" s="45">
        <v>17</v>
      </c>
      <c r="M9" s="45">
        <v>26</v>
      </c>
      <c r="N9" s="7">
        <v>5</v>
      </c>
      <c r="O9" s="8"/>
      <c r="P9" s="9" t="s">
        <v>38</v>
      </c>
      <c r="Q9" s="10"/>
      <c r="R9" s="7">
        <v>9</v>
      </c>
      <c r="S9" s="8"/>
      <c r="T9" s="7"/>
      <c r="U9" s="7">
        <v>1</v>
      </c>
      <c r="V9" s="49">
        <v>3</v>
      </c>
      <c r="W9" s="49"/>
    </row>
    <row r="10" spans="1:38" ht="47.25" x14ac:dyDescent="0.25">
      <c r="A10" s="4" t="s">
        <v>4</v>
      </c>
      <c r="B10" s="6">
        <v>21</v>
      </c>
      <c r="C10" s="5">
        <v>21</v>
      </c>
      <c r="D10" s="44">
        <v>100</v>
      </c>
      <c r="E10" s="45">
        <v>15</v>
      </c>
      <c r="F10" s="45">
        <v>71</v>
      </c>
      <c r="G10" s="6">
        <v>12</v>
      </c>
      <c r="H10" s="6"/>
      <c r="I10" s="6"/>
      <c r="J10" s="6">
        <v>2</v>
      </c>
      <c r="K10" s="6">
        <v>1</v>
      </c>
      <c r="L10" s="45">
        <v>6</v>
      </c>
      <c r="M10" s="45">
        <v>29</v>
      </c>
      <c r="N10" s="7">
        <v>5</v>
      </c>
      <c r="O10" s="8"/>
      <c r="P10" s="9"/>
      <c r="Q10" s="10"/>
      <c r="R10" s="7">
        <v>1</v>
      </c>
      <c r="S10" s="8"/>
      <c r="T10" s="7"/>
      <c r="U10" s="7"/>
      <c r="V10" s="50"/>
      <c r="W10" s="50"/>
    </row>
    <row r="11" spans="1:38" ht="31.5" x14ac:dyDescent="0.25">
      <c r="A11" s="4" t="s">
        <v>29</v>
      </c>
      <c r="B11" s="6">
        <v>24</v>
      </c>
      <c r="C11" s="5">
        <v>24</v>
      </c>
      <c r="D11" s="44">
        <v>100</v>
      </c>
      <c r="E11" s="45">
        <v>22</v>
      </c>
      <c r="F11" s="45"/>
      <c r="G11" s="6">
        <v>22</v>
      </c>
      <c r="H11" s="6"/>
      <c r="I11" s="6"/>
      <c r="J11" s="6"/>
      <c r="K11" s="6"/>
      <c r="L11" s="45">
        <v>2</v>
      </c>
      <c r="M11" s="45"/>
      <c r="N11" s="7">
        <v>1</v>
      </c>
      <c r="O11" s="8"/>
      <c r="P11" s="9"/>
      <c r="Q11" s="10"/>
      <c r="R11" s="7">
        <v>1</v>
      </c>
      <c r="S11" s="8"/>
      <c r="T11" s="7"/>
      <c r="U11" s="7"/>
      <c r="V11" s="50"/>
      <c r="W11" s="50"/>
    </row>
    <row r="12" spans="1:38" ht="15.75" x14ac:dyDescent="0.25">
      <c r="A12" s="13" t="s">
        <v>22</v>
      </c>
      <c r="B12" s="14">
        <v>162</v>
      </c>
      <c r="C12" s="11">
        <v>158</v>
      </c>
      <c r="D12" s="44">
        <v>98</v>
      </c>
      <c r="E12" s="46">
        <v>109</v>
      </c>
      <c r="F12" s="45">
        <v>68</v>
      </c>
      <c r="G12" s="14"/>
      <c r="H12" s="14"/>
      <c r="I12" s="14"/>
      <c r="J12" s="14"/>
      <c r="K12" s="14"/>
      <c r="L12" s="46">
        <v>49</v>
      </c>
      <c r="M12" s="46">
        <v>30</v>
      </c>
      <c r="N12" s="10"/>
      <c r="O12" s="8"/>
      <c r="P12" s="8"/>
      <c r="Q12" s="8"/>
      <c r="R12" s="10"/>
      <c r="S12" s="8"/>
      <c r="T12" s="8"/>
      <c r="U12" s="8"/>
      <c r="V12" s="51"/>
      <c r="W12" s="51"/>
    </row>
    <row r="19" spans="17:23" x14ac:dyDescent="0.2">
      <c r="W19" s="48"/>
    </row>
    <row r="25" spans="17:23" x14ac:dyDescent="0.2">
      <c r="Q25" s="48"/>
    </row>
  </sheetData>
  <mergeCells count="27">
    <mergeCell ref="A2:AB2"/>
    <mergeCell ref="A5:A7"/>
    <mergeCell ref="C5:D5"/>
    <mergeCell ref="E5:K5"/>
    <mergeCell ref="L5:U5"/>
    <mergeCell ref="V5:V7"/>
    <mergeCell ref="W5:W7"/>
    <mergeCell ref="B6:B7"/>
    <mergeCell ref="N6:N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U6:U7"/>
    <mergeCell ref="O6:O7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"/>
  <sheetViews>
    <sheetView workbookViewId="0">
      <selection activeCell="J22" sqref="J22"/>
    </sheetView>
  </sheetViews>
  <sheetFormatPr defaultRowHeight="12.75" x14ac:dyDescent="0.2"/>
  <cols>
    <col min="1" max="1" width="13.5703125" customWidth="1"/>
    <col min="2" max="2" width="6.85546875" customWidth="1"/>
    <col min="3" max="3" width="4" customWidth="1"/>
    <col min="4" max="4" width="10.140625" customWidth="1"/>
    <col min="5" max="5" width="4" customWidth="1"/>
    <col min="6" max="6" width="4.5703125" customWidth="1"/>
    <col min="7" max="7" width="8" customWidth="1"/>
    <col min="8" max="8" width="7.140625" customWidth="1"/>
    <col min="9" max="9" width="7.7109375" customWidth="1"/>
    <col min="10" max="10" width="6.140625" customWidth="1"/>
    <col min="11" max="11" width="6.28515625" customWidth="1"/>
    <col min="12" max="12" width="3.7109375" customWidth="1"/>
    <col min="13" max="13" width="3.140625" customWidth="1"/>
    <col min="14" max="14" width="7.5703125" customWidth="1"/>
    <col min="15" max="15" width="3" customWidth="1"/>
    <col min="16" max="16" width="7.140625" customWidth="1"/>
    <col min="17" max="17" width="3" customWidth="1"/>
    <col min="18" max="18" width="6.28515625" customWidth="1"/>
    <col min="19" max="19" width="3.5703125" customWidth="1"/>
    <col min="20" max="20" width="5.5703125" customWidth="1"/>
    <col min="21" max="21" width="5.85546875" customWidth="1"/>
    <col min="22" max="22" width="5.7109375" customWidth="1"/>
    <col min="23" max="23" width="3.7109375" customWidth="1"/>
  </cols>
  <sheetData>
    <row r="3" spans="1:28" ht="18.75" x14ac:dyDescent="0.3">
      <c r="A3" s="80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6" spans="1:28" ht="51" x14ac:dyDescent="0.2">
      <c r="A6" s="92" t="s">
        <v>0</v>
      </c>
      <c r="B6" s="15" t="s">
        <v>5</v>
      </c>
      <c r="C6" s="101" t="s">
        <v>25</v>
      </c>
      <c r="D6" s="101"/>
      <c r="E6" s="102" t="s">
        <v>6</v>
      </c>
      <c r="F6" s="103"/>
      <c r="G6" s="103"/>
      <c r="H6" s="103"/>
      <c r="I6" s="103"/>
      <c r="J6" s="103"/>
      <c r="K6" s="103"/>
      <c r="L6" s="102" t="s">
        <v>7</v>
      </c>
      <c r="M6" s="103"/>
      <c r="N6" s="103"/>
      <c r="O6" s="103"/>
      <c r="P6" s="103"/>
      <c r="Q6" s="103"/>
      <c r="R6" s="103"/>
      <c r="S6" s="103"/>
      <c r="T6" s="103"/>
      <c r="U6" s="103"/>
      <c r="V6" s="92" t="s">
        <v>8</v>
      </c>
      <c r="W6" s="98" t="s">
        <v>9</v>
      </c>
    </row>
    <row r="7" spans="1:28" ht="144" customHeight="1" x14ac:dyDescent="0.2">
      <c r="A7" s="97"/>
      <c r="B7" s="92" t="s">
        <v>10</v>
      </c>
      <c r="C7" s="104" t="s">
        <v>10</v>
      </c>
      <c r="D7" s="106" t="s">
        <v>26</v>
      </c>
      <c r="E7" s="95" t="s">
        <v>10</v>
      </c>
      <c r="F7" s="95" t="s">
        <v>9</v>
      </c>
      <c r="G7" s="92" t="s">
        <v>12</v>
      </c>
      <c r="H7" s="92" t="s">
        <v>13</v>
      </c>
      <c r="I7" s="92" t="s">
        <v>14</v>
      </c>
      <c r="J7" s="92" t="s">
        <v>15</v>
      </c>
      <c r="K7" s="92" t="s">
        <v>28</v>
      </c>
      <c r="L7" s="95" t="s">
        <v>10</v>
      </c>
      <c r="M7" s="95" t="s">
        <v>9</v>
      </c>
      <c r="N7" s="92" t="s">
        <v>16</v>
      </c>
      <c r="O7" s="92" t="s">
        <v>9</v>
      </c>
      <c r="P7" s="92" t="s">
        <v>17</v>
      </c>
      <c r="Q7" s="92" t="s">
        <v>9</v>
      </c>
      <c r="R7" s="92" t="s">
        <v>18</v>
      </c>
      <c r="S7" s="92" t="s">
        <v>9</v>
      </c>
      <c r="T7" s="92" t="s">
        <v>19</v>
      </c>
      <c r="U7" s="92" t="s">
        <v>27</v>
      </c>
      <c r="V7" s="97"/>
      <c r="W7" s="99"/>
    </row>
    <row r="8" spans="1:28" hidden="1" x14ac:dyDescent="0.2">
      <c r="A8" s="93"/>
      <c r="B8" s="93"/>
      <c r="C8" s="105"/>
      <c r="D8" s="107"/>
      <c r="E8" s="96"/>
      <c r="F8" s="96"/>
      <c r="G8" s="93"/>
      <c r="H8" s="93"/>
      <c r="I8" s="93"/>
      <c r="J8" s="93"/>
      <c r="K8" s="93"/>
      <c r="L8" s="96"/>
      <c r="M8" s="96"/>
      <c r="N8" s="93"/>
      <c r="O8" s="93"/>
      <c r="P8" s="93"/>
      <c r="Q8" s="93"/>
      <c r="R8" s="93"/>
      <c r="S8" s="93"/>
      <c r="T8" s="93"/>
      <c r="U8" s="93"/>
      <c r="V8" s="93"/>
      <c r="W8" s="100"/>
    </row>
    <row r="9" spans="1:28" ht="31.5" x14ac:dyDescent="0.2">
      <c r="A9" s="4" t="s">
        <v>1</v>
      </c>
      <c r="B9" s="16">
        <v>39</v>
      </c>
      <c r="C9" s="17">
        <v>38</v>
      </c>
      <c r="D9" s="41">
        <f>C9*100/B9</f>
        <v>97.435897435897431</v>
      </c>
      <c r="E9" s="18">
        <v>21</v>
      </c>
      <c r="F9" s="18">
        <f>E9*100/B9</f>
        <v>53.846153846153847</v>
      </c>
      <c r="G9" s="16">
        <v>18</v>
      </c>
      <c r="H9" s="16">
        <v>1</v>
      </c>
      <c r="I9" s="16">
        <v>1</v>
      </c>
      <c r="J9" s="16"/>
      <c r="K9" s="16">
        <v>1</v>
      </c>
      <c r="L9" s="18">
        <v>17</v>
      </c>
      <c r="M9" s="18">
        <f>L9*100/B9</f>
        <v>43.589743589743591</v>
      </c>
      <c r="N9" s="16">
        <v>15</v>
      </c>
      <c r="O9" s="20"/>
      <c r="P9" s="21">
        <v>2</v>
      </c>
      <c r="Q9" s="20"/>
      <c r="R9" s="21"/>
      <c r="S9" s="21"/>
      <c r="T9" s="21"/>
      <c r="U9" s="21"/>
      <c r="V9" s="40">
        <v>1</v>
      </c>
      <c r="W9" s="40">
        <f>V9*100/B9</f>
        <v>2.5641025641025643</v>
      </c>
    </row>
    <row r="10" spans="1:28" ht="31.5" x14ac:dyDescent="0.2">
      <c r="A10" s="4" t="s">
        <v>3</v>
      </c>
      <c r="B10" s="16">
        <v>53</v>
      </c>
      <c r="C10" s="17">
        <v>52</v>
      </c>
      <c r="D10" s="41">
        <f t="shared" ref="D10:D13" si="0">C10*100/B10</f>
        <v>98.113207547169807</v>
      </c>
      <c r="E10" s="18">
        <v>39</v>
      </c>
      <c r="F10" s="18">
        <f>E10*100/B10</f>
        <v>73.584905660377359</v>
      </c>
      <c r="G10" s="16">
        <v>39</v>
      </c>
      <c r="H10" s="16"/>
      <c r="I10" s="16"/>
      <c r="J10" s="16"/>
      <c r="K10" s="16"/>
      <c r="L10" s="18">
        <v>13</v>
      </c>
      <c r="M10" s="18">
        <f>L10*100/B10</f>
        <v>24.528301886792452</v>
      </c>
      <c r="N10" s="21">
        <v>4</v>
      </c>
      <c r="O10" s="20"/>
      <c r="P10" s="23" t="s">
        <v>38</v>
      </c>
      <c r="Q10" s="24"/>
      <c r="R10" s="21">
        <v>7</v>
      </c>
      <c r="S10" s="20"/>
      <c r="T10" s="21"/>
      <c r="U10" s="21"/>
      <c r="V10" s="40">
        <v>1</v>
      </c>
      <c r="W10" s="40">
        <f>V10*100/B10</f>
        <v>1.8867924528301887</v>
      </c>
    </row>
    <row r="11" spans="1:28" ht="31.5" x14ac:dyDescent="0.2">
      <c r="A11" s="4" t="s">
        <v>4</v>
      </c>
      <c r="B11" s="16">
        <v>17</v>
      </c>
      <c r="C11" s="17">
        <v>17</v>
      </c>
      <c r="D11" s="41">
        <f t="shared" si="0"/>
        <v>100</v>
      </c>
      <c r="E11" s="18">
        <v>13</v>
      </c>
      <c r="F11" s="18">
        <f>E11*100/B11</f>
        <v>76.470588235294116</v>
      </c>
      <c r="G11" s="16">
        <v>11</v>
      </c>
      <c r="H11" s="16"/>
      <c r="I11" s="16"/>
      <c r="J11" s="16">
        <v>2</v>
      </c>
      <c r="K11" s="16"/>
      <c r="L11" s="18">
        <v>4</v>
      </c>
      <c r="M11" s="18">
        <f>L11*100/B11</f>
        <v>23.529411764705884</v>
      </c>
      <c r="N11" s="21">
        <v>4</v>
      </c>
      <c r="O11" s="20"/>
      <c r="P11" s="23"/>
      <c r="Q11" s="24"/>
      <c r="R11" s="21"/>
      <c r="S11" s="20"/>
      <c r="T11" s="21"/>
      <c r="U11" s="21"/>
      <c r="V11" s="22"/>
      <c r="W11" s="22"/>
    </row>
    <row r="12" spans="1:28" ht="15.75" x14ac:dyDescent="0.2">
      <c r="A12" s="4" t="s">
        <v>29</v>
      </c>
      <c r="B12" s="16">
        <v>24</v>
      </c>
      <c r="C12" s="17">
        <v>24</v>
      </c>
      <c r="D12" s="41">
        <f t="shared" si="0"/>
        <v>100</v>
      </c>
      <c r="E12" s="18">
        <v>22</v>
      </c>
      <c r="F12" s="18">
        <f>E12*100/B12</f>
        <v>91.666666666666671</v>
      </c>
      <c r="G12" s="16">
        <v>22</v>
      </c>
      <c r="H12" s="16"/>
      <c r="I12" s="16"/>
      <c r="J12" s="16"/>
      <c r="K12" s="16"/>
      <c r="L12" s="18">
        <v>2</v>
      </c>
      <c r="M12" s="18">
        <f>L12*100/B12</f>
        <v>8.3333333333333339</v>
      </c>
      <c r="N12" s="21">
        <v>1</v>
      </c>
      <c r="O12" s="20"/>
      <c r="P12" s="23"/>
      <c r="Q12" s="24"/>
      <c r="R12" s="21">
        <v>1</v>
      </c>
      <c r="S12" s="20"/>
      <c r="T12" s="21"/>
      <c r="U12" s="21"/>
      <c r="V12" s="22"/>
      <c r="W12" s="22"/>
    </row>
    <row r="13" spans="1:28" ht="15.75" x14ac:dyDescent="0.2">
      <c r="A13" s="13" t="s">
        <v>22</v>
      </c>
      <c r="B13" s="25">
        <v>133</v>
      </c>
      <c r="C13" s="26">
        <v>131</v>
      </c>
      <c r="D13" s="41">
        <f t="shared" si="0"/>
        <v>98.496240601503757</v>
      </c>
      <c r="E13" s="19">
        <v>95</v>
      </c>
      <c r="F13" s="18">
        <f>E13*100/B13</f>
        <v>71.428571428571431</v>
      </c>
      <c r="G13" s="25">
        <v>90</v>
      </c>
      <c r="H13" s="25">
        <v>1</v>
      </c>
      <c r="I13" s="25">
        <v>1</v>
      </c>
      <c r="J13" s="25">
        <v>2</v>
      </c>
      <c r="K13" s="25">
        <v>1</v>
      </c>
      <c r="L13" s="19">
        <v>36</v>
      </c>
      <c r="M13" s="19">
        <f>L13*100/B13</f>
        <v>27.06766917293233</v>
      </c>
      <c r="N13" s="24" t="s">
        <v>43</v>
      </c>
      <c r="O13" s="20"/>
      <c r="P13" s="20">
        <v>4</v>
      </c>
      <c r="Q13" s="20"/>
      <c r="R13" s="24" t="s">
        <v>44</v>
      </c>
      <c r="S13" s="20"/>
      <c r="T13" s="20"/>
      <c r="U13" s="20"/>
      <c r="V13" s="27">
        <v>2</v>
      </c>
      <c r="W13" s="27">
        <f>V13*100/B13</f>
        <v>1.5037593984962405</v>
      </c>
    </row>
    <row r="15" spans="1:28" x14ac:dyDescent="0.2">
      <c r="A15" s="28"/>
    </row>
    <row r="16" spans="1:28" x14ac:dyDescent="0.2">
      <c r="A16" s="94"/>
      <c r="B16" s="94"/>
      <c r="C16" s="29"/>
      <c r="D16" s="29"/>
    </row>
    <row r="17" spans="1:4" x14ac:dyDescent="0.2">
      <c r="A17" s="94"/>
      <c r="B17" s="94"/>
      <c r="C17" s="29"/>
      <c r="D17" s="29"/>
    </row>
  </sheetData>
  <mergeCells count="29">
    <mergeCell ref="A3:AB3"/>
    <mergeCell ref="T7:T8"/>
    <mergeCell ref="U7:U8"/>
    <mergeCell ref="V6:V8"/>
    <mergeCell ref="W6:W8"/>
    <mergeCell ref="A6:A8"/>
    <mergeCell ref="C6:D6"/>
    <mergeCell ref="E6:K6"/>
    <mergeCell ref="L6:U6"/>
    <mergeCell ref="B7:B8"/>
    <mergeCell ref="C7:C8"/>
    <mergeCell ref="D7:D8"/>
    <mergeCell ref="G7:G8"/>
    <mergeCell ref="H7:H8"/>
    <mergeCell ref="I7:I8"/>
    <mergeCell ref="J7:J8"/>
    <mergeCell ref="K7:K8"/>
    <mergeCell ref="N7:N8"/>
    <mergeCell ref="S7:S8"/>
    <mergeCell ref="A16:B16"/>
    <mergeCell ref="A17:B17"/>
    <mergeCell ref="E7:E8"/>
    <mergeCell ref="F7:F8"/>
    <mergeCell ref="L7:L8"/>
    <mergeCell ref="M7:M8"/>
    <mergeCell ref="O7:O8"/>
    <mergeCell ref="Q7:Q8"/>
    <mergeCell ref="P7:P8"/>
    <mergeCell ref="R7:R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свод</vt:lpstr>
      <vt:lpstr>Бюджет</vt:lpstr>
      <vt:lpstr>Целевое обучение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Сэржэма Сергеевна</cp:lastModifiedBy>
  <cp:lastPrinted>2023-11-21T10:11:34Z</cp:lastPrinted>
  <dcterms:created xsi:type="dcterms:W3CDTF">2023-03-16T08:22:47Z</dcterms:created>
  <dcterms:modified xsi:type="dcterms:W3CDTF">2025-03-14T03:17:14Z</dcterms:modified>
</cp:coreProperties>
</file>